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975"/>
  </bookViews>
  <sheets>
    <sheet name="EAA" sheetId="1" r:id="rId1"/>
  </sheets>
  <externalReferences>
    <externalReference r:id="rId2"/>
    <externalReference r:id="rId3"/>
    <externalReference r:id="rId4"/>
    <externalReference r:id="rId5"/>
  </externalReferences>
  <definedNames>
    <definedName name="ADMINISTRATIVA">'[3]ADVA FUNCION'!$A$3:$C$41</definedName>
    <definedName name="admvasep">'[4]acomodo administrativa'!#REF!</definedName>
    <definedName name="ADVAAGOSTO">'[4]acomodo administrativa'!#REF!</definedName>
    <definedName name="ADVAJUNIO">'[4]acomodo administrativa'!#REF!</definedName>
    <definedName name="_xlnm.Print_Area" localSheetId="0">EAA!$A$1:$I$37</definedName>
    <definedName name="cataadva">'[4]acomodo administrativa'!#REF!</definedName>
    <definedName name="catafun">#REF!</definedName>
    <definedName name="cataorden">#REF!</definedName>
    <definedName name="CATAORDENCESAR">#REF!</definedName>
    <definedName name="CATAORDENCESAROCT">#REF!</definedName>
    <definedName name="cataordenoct">#REF!</definedName>
    <definedName name="cataprograma">[4]acomodoprog!#REF!</definedName>
    <definedName name="FUNC">'[3]ADVA FUNCION'!$D$47:$F$94</definedName>
    <definedName name="funcata">#REF!</definedName>
    <definedName name="FUNCIONAL">'[3]ADVA FUNCION'!$D$47:$F$94</definedName>
    <definedName name="FUNCIONALENE">#REF!</definedName>
    <definedName name="funjunio">#REF!</definedName>
    <definedName name="juladva">'[4]acomodo administrativa'!#REF!</definedName>
    <definedName name="JULFUN">#REF!</definedName>
  </definedNames>
  <calcPr calcId="144525"/>
</workbook>
</file>

<file path=xl/calcChain.xml><?xml version="1.0" encoding="utf-8"?>
<calcChain xmlns="http://schemas.openxmlformats.org/spreadsheetml/2006/main">
  <c r="D35" i="1" l="1"/>
  <c r="G35" i="1" s="1"/>
  <c r="H35" i="1" s="1"/>
  <c r="G34" i="1"/>
  <c r="H34" i="1" s="1"/>
  <c r="D34" i="1"/>
  <c r="D33" i="1"/>
  <c r="G33" i="1" s="1"/>
  <c r="H33" i="1" s="1"/>
  <c r="D32" i="1"/>
  <c r="G32" i="1" s="1"/>
  <c r="H32" i="1" s="1"/>
  <c r="D31" i="1"/>
  <c r="G31" i="1" s="1"/>
  <c r="H31" i="1" s="1"/>
  <c r="G30" i="1"/>
  <c r="H30" i="1" s="1"/>
  <c r="D30" i="1"/>
  <c r="D29" i="1"/>
  <c r="D25" i="1" s="1"/>
  <c r="G25" i="1" s="1"/>
  <c r="H25" i="1" s="1"/>
  <c r="D28" i="1"/>
  <c r="H28" i="1" s="1"/>
  <c r="G27" i="1"/>
  <c r="H27" i="1" s="1"/>
  <c r="D27" i="1"/>
  <c r="F25" i="1"/>
  <c r="F13" i="1" s="1"/>
  <c r="E25" i="1"/>
  <c r="G23" i="1"/>
  <c r="H23" i="1" s="1"/>
  <c r="D23" i="1"/>
  <c r="D22" i="1"/>
  <c r="G22" i="1" s="1"/>
  <c r="H22" i="1" s="1"/>
  <c r="D21" i="1"/>
  <c r="G21" i="1" s="1"/>
  <c r="H21" i="1" s="1"/>
  <c r="H20" i="1"/>
  <c r="G20" i="1"/>
  <c r="D20" i="1"/>
  <c r="G19" i="1"/>
  <c r="H19" i="1" s="1"/>
  <c r="D19" i="1"/>
  <c r="D18" i="1"/>
  <c r="G18" i="1" s="1"/>
  <c r="H18" i="1" s="1"/>
  <c r="D17" i="1"/>
  <c r="G17" i="1" s="1"/>
  <c r="H17" i="1" s="1"/>
  <c r="F15" i="1"/>
  <c r="E15" i="1"/>
  <c r="D15" i="1"/>
  <c r="G15" i="1" s="1"/>
  <c r="E13" i="1"/>
  <c r="J9" i="1"/>
  <c r="C6" i="1"/>
  <c r="G13" i="1" l="1"/>
  <c r="H15" i="1"/>
  <c r="H13" i="1" s="1"/>
  <c r="G29" i="1"/>
  <c r="H29" i="1" s="1"/>
  <c r="D13" i="1"/>
</calcChain>
</file>

<file path=xl/sharedStrings.xml><?xml version="1.0" encoding="utf-8"?>
<sst xmlns="http://schemas.openxmlformats.org/spreadsheetml/2006/main" count="36" uniqueCount="36">
  <si>
    <t>Estado Analítico del Activo</t>
  </si>
  <si>
    <t>Del 1 de enero al 30 de septiembre 2019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</si>
  <si>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</si>
  <si>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</si>
  <si>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</si>
  <si>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</si>
  <si>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</si>
  <si>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</si>
  <si>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</si>
  <si>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</si>
  <si>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</si>
  <si>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</si>
  <si>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</si>
  <si>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</si>
  <si>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</si>
  <si>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</si>
  <si>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</si>
  <si>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</si>
  <si>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</si>
  <si>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</si>
  <si>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</si>
  <si>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</si>
  <si>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</si>
  <si>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</si>
  <si>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</si>
  <si>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</si>
  <si>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</si>
  <si>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</si>
  <si>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</si>
  <si>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</si>
  <si>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</si>
  <si>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</si>
  <si>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C.P.C. María Cristina Díaz Herrera</t>
  </si>
  <si>
    <t>C.P. César de la Cruz García</t>
  </si>
  <si>
    <t>Secretaria de Finanzas y de Administración</t>
  </si>
  <si>
    <t>Director de Contabilidad y evaluación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</si>
</sst>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000000"/>
    <numFmt numFmtId="165" formatCode="General_)"/>
    <numFmt numFmtId="166" formatCode="#,##0.000000"/>
    <numFmt numFmtId="167" formatCode="_(* #,##0.00_);_(* \(#,##0.00\);_(* &quot;-&quot;??_);_(@_)"/>
    <numFmt numFmtId="168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Verdana"/>
      <family val="2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548DD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2">
    <xf numFmtId="0" fontId="0" fillId="0" borderId="0"/>
    <xf numFmtId="0" fontId="1" fillId="0" borderId="0"/>
    <xf numFmtId="165" fontId="4" fillId="0" borderId="0"/>
    <xf numFmtId="0" fontId="4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" fillId="0" borderId="0" applyFont="0" applyFill="0" applyBorder="0" applyAlignment="0" applyProtection="0"/>
    <xf numFmtId="44" fontId="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4" fillId="0" borderId="0"/>
    <xf numFmtId="0" fontId="12" fillId="0" borderId="0"/>
    <xf numFmtId="0" fontId="1" fillId="0" borderId="0"/>
    <xf numFmtId="0" fontId="4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0" fontId="9" fillId="2" borderId="1" applyNumberFormat="0" applyFont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15" borderId="0" xfId="1" applyFont="1" applyFill="1" applyBorder="1"/>
    <xf numFmtId="0" fontId="2" fillId="15" borderId="0" xfId="1" applyFont="1" applyFill="1" applyBorder="1" applyAlignment="1">
      <alignment vertical="top"/>
    </xf>
    <xf numFmtId="0" fontId="2" fillId="15" borderId="0" xfId="1" applyFont="1" applyFill="1" applyBorder="1" applyAlignment="1">
      <alignment horizontal="right"/>
    </xf>
    <xf numFmtId="0" fontId="2" fillId="15" borderId="0" xfId="1" applyFont="1" applyFill="1" applyBorder="1" applyAlignment="1">
      <alignment horizontal="left"/>
    </xf>
    <xf numFmtId="0" fontId="2" fillId="15" borderId="0" xfId="1" applyFont="1" applyFill="1" applyBorder="1" applyAlignment="1">
      <alignment horizontal="right"/>
    </xf>
    <xf numFmtId="0" fontId="2" fillId="15" borderId="0" xfId="1" applyFont="1" applyFill="1" applyBorder="1" applyAlignment="1"/>
    <xf numFmtId="0" fontId="3" fillId="15" borderId="0" xfId="1" applyFont="1" applyFill="1" applyBorder="1" applyAlignment="1"/>
    <xf numFmtId="0" fontId="3" fillId="15" borderId="0" xfId="1" applyFont="1" applyFill="1" applyBorder="1" applyAlignment="1">
      <alignment horizontal="center"/>
    </xf>
    <xf numFmtId="0" fontId="2" fillId="15" borderId="0" xfId="1" applyFont="1" applyFill="1"/>
    <xf numFmtId="3" fontId="2" fillId="15" borderId="0" xfId="1" applyNumberFormat="1" applyFont="1" applyFill="1"/>
    <xf numFmtId="4" fontId="3" fillId="15" borderId="0" xfId="1" applyNumberFormat="1" applyFont="1" applyFill="1" applyBorder="1" applyAlignment="1"/>
    <xf numFmtId="164" fontId="2" fillId="15" borderId="0" xfId="1" applyNumberFormat="1" applyFont="1" applyFill="1"/>
    <xf numFmtId="0" fontId="3" fillId="15" borderId="0" xfId="2" applyNumberFormat="1" applyFont="1" applyFill="1" applyBorder="1" applyAlignment="1">
      <alignment horizontal="centerContinuous" vertical="center"/>
    </xf>
    <xf numFmtId="0" fontId="3" fillId="15" borderId="0" xfId="1" applyFont="1" applyFill="1" applyBorder="1" applyAlignment="1">
      <alignment horizontal="left"/>
    </xf>
    <xf numFmtId="0" fontId="3" fillId="15" borderId="2" xfId="1" applyNumberFormat="1" applyFont="1" applyFill="1" applyBorder="1" applyAlignment="1" applyProtection="1">
      <alignment horizontal="center"/>
      <protection locked="0"/>
    </xf>
    <xf numFmtId="4" fontId="4" fillId="15" borderId="2" xfId="1" applyNumberFormat="1" applyFont="1" applyFill="1" applyBorder="1" applyAlignment="1" applyProtection="1">
      <protection locked="0"/>
    </xf>
    <xf numFmtId="0" fontId="4" fillId="15" borderId="0" xfId="1" applyNumberFormat="1" applyFont="1" applyFill="1" applyBorder="1" applyAlignment="1" applyProtection="1">
      <alignment horizontal="left"/>
    </xf>
    <xf numFmtId="0" fontId="3" fillId="15" borderId="0" xfId="2" applyNumberFormat="1" applyFont="1" applyFill="1" applyBorder="1" applyAlignment="1">
      <alignment horizontal="center" vertical="center"/>
    </xf>
    <xf numFmtId="0" fontId="3" fillId="16" borderId="3" xfId="3" applyFont="1" applyFill="1" applyBorder="1" applyAlignment="1">
      <alignment horizontal="center" vertical="center" wrapText="1"/>
    </xf>
    <xf numFmtId="0" fontId="3" fillId="16" borderId="4" xfId="3" applyFont="1" applyFill="1" applyBorder="1" applyAlignment="1">
      <alignment horizontal="center" vertical="center" wrapText="1"/>
    </xf>
    <xf numFmtId="0" fontId="3" fillId="16" borderId="4" xfId="1" applyFont="1" applyFill="1" applyBorder="1" applyAlignment="1">
      <alignment horizontal="center" vertical="center" wrapText="1"/>
    </xf>
    <xf numFmtId="0" fontId="3" fillId="16" borderId="4" xfId="3" applyFont="1" applyFill="1" applyBorder="1" applyAlignment="1">
      <alignment horizontal="center" vertical="center" wrapText="1"/>
    </xf>
    <xf numFmtId="0" fontId="3" fillId="16" borderId="5" xfId="3" applyFont="1" applyFill="1" applyBorder="1" applyAlignment="1">
      <alignment horizontal="center" vertical="center" wrapText="1"/>
    </xf>
    <xf numFmtId="3" fontId="5" fillId="15" borderId="0" xfId="1" applyNumberFormat="1" applyFont="1" applyFill="1" applyBorder="1"/>
    <xf numFmtId="0" fontId="5" fillId="15" borderId="0" xfId="1" applyFont="1" applyFill="1" applyBorder="1"/>
    <xf numFmtId="0" fontId="3" fillId="16" borderId="6" xfId="3" applyFont="1" applyFill="1" applyBorder="1" applyAlignment="1">
      <alignment horizontal="center" vertical="center" wrapText="1"/>
    </xf>
    <xf numFmtId="0" fontId="3" fillId="16" borderId="2" xfId="3" applyFont="1" applyFill="1" applyBorder="1" applyAlignment="1">
      <alignment horizontal="center" vertical="center" wrapText="1"/>
    </xf>
    <xf numFmtId="0" fontId="3" fillId="16" borderId="2" xfId="1" applyFont="1" applyFill="1" applyBorder="1" applyAlignment="1">
      <alignment horizontal="center" vertical="center" wrapText="1"/>
    </xf>
    <xf numFmtId="0" fontId="3" fillId="16" borderId="2" xfId="3" applyFont="1" applyFill="1" applyBorder="1" applyAlignment="1">
      <alignment horizontal="center" vertical="center" wrapText="1"/>
    </xf>
    <xf numFmtId="0" fontId="3" fillId="16" borderId="7" xfId="3" applyFont="1" applyFill="1" applyBorder="1" applyAlignment="1">
      <alignment horizontal="center" vertical="center" wrapText="1"/>
    </xf>
    <xf numFmtId="0" fontId="3" fillId="15" borderId="8" xfId="2" applyNumberFormat="1" applyFont="1" applyFill="1" applyBorder="1" applyAlignment="1">
      <alignment horizontal="center" vertical="center"/>
    </xf>
    <xf numFmtId="0" fontId="3" fillId="15" borderId="9" xfId="2" applyNumberFormat="1" applyFont="1" applyFill="1" applyBorder="1" applyAlignment="1">
      <alignment horizontal="center" vertical="center"/>
    </xf>
    <xf numFmtId="0" fontId="3" fillId="15" borderId="8" xfId="2" applyNumberFormat="1" applyFont="1" applyFill="1" applyBorder="1" applyAlignment="1">
      <alignment horizontal="center" vertical="top"/>
    </xf>
    <xf numFmtId="0" fontId="3" fillId="15" borderId="0" xfId="2" applyNumberFormat="1" applyFont="1" applyFill="1" applyBorder="1" applyAlignment="1">
      <alignment horizontal="center" vertical="top"/>
    </xf>
    <xf numFmtId="0" fontId="3" fillId="15" borderId="9" xfId="2" applyNumberFormat="1" applyFont="1" applyFill="1" applyBorder="1" applyAlignment="1">
      <alignment horizontal="center" vertical="top"/>
    </xf>
    <xf numFmtId="0" fontId="6" fillId="15" borderId="8" xfId="1" applyFont="1" applyFill="1" applyBorder="1" applyAlignment="1">
      <alignment vertical="top"/>
    </xf>
    <xf numFmtId="0" fontId="6" fillId="15" borderId="0" xfId="1" applyFont="1" applyFill="1" applyBorder="1" applyAlignment="1">
      <alignment horizontal="left" vertical="top"/>
    </xf>
    <xf numFmtId="3" fontId="6" fillId="15" borderId="0" xfId="1" applyNumberFormat="1" applyFont="1" applyFill="1" applyBorder="1" applyAlignment="1">
      <alignment vertical="top"/>
    </xf>
    <xf numFmtId="0" fontId="6" fillId="15" borderId="9" xfId="1" applyFont="1" applyFill="1" applyBorder="1" applyAlignment="1">
      <alignment vertical="top"/>
    </xf>
    <xf numFmtId="4" fontId="2" fillId="15" borderId="0" xfId="1" applyNumberFormat="1" applyFont="1" applyFill="1"/>
    <xf numFmtId="0" fontId="6" fillId="15" borderId="0" xfId="1" applyFont="1" applyFill="1" applyBorder="1" applyAlignment="1">
      <alignment vertical="top"/>
    </xf>
    <xf numFmtId="0" fontId="7" fillId="15" borderId="8" xfId="1" applyFont="1" applyFill="1" applyBorder="1" applyAlignment="1">
      <alignment vertical="top"/>
    </xf>
    <xf numFmtId="0" fontId="3" fillId="15" borderId="0" xfId="1" applyFont="1" applyFill="1" applyBorder="1" applyAlignment="1">
      <alignment horizontal="left" vertical="top" wrapText="1"/>
    </xf>
    <xf numFmtId="3" fontId="6" fillId="15" borderId="0" xfId="4" applyNumberFormat="1" applyFont="1" applyFill="1" applyBorder="1" applyAlignment="1">
      <alignment vertical="top"/>
    </xf>
    <xf numFmtId="0" fontId="7" fillId="15" borderId="9" xfId="1" applyFont="1" applyFill="1" applyBorder="1" applyAlignment="1">
      <alignment vertical="top"/>
    </xf>
    <xf numFmtId="0" fontId="8" fillId="15" borderId="0" xfId="1" applyFont="1" applyFill="1"/>
    <xf numFmtId="0" fontId="2" fillId="15" borderId="8" xfId="1" applyFont="1" applyFill="1" applyBorder="1" applyAlignment="1">
      <alignment vertical="top"/>
    </xf>
    <xf numFmtId="3" fontId="2" fillId="15" borderId="0" xfId="1" applyNumberFormat="1" applyFont="1" applyFill="1" applyBorder="1" applyAlignment="1">
      <alignment vertical="top"/>
    </xf>
    <xf numFmtId="0" fontId="2" fillId="15" borderId="9" xfId="1" applyFont="1" applyFill="1" applyBorder="1" applyAlignment="1">
      <alignment vertical="top"/>
    </xf>
    <xf numFmtId="0" fontId="2" fillId="15" borderId="0" xfId="1" applyFont="1" applyFill="1" applyBorder="1" applyAlignment="1">
      <alignment horizontal="left" vertical="top"/>
    </xf>
    <xf numFmtId="3" fontId="4" fillId="15" borderId="0" xfId="4" applyNumberFormat="1" applyFont="1" applyFill="1" applyBorder="1" applyAlignment="1" applyProtection="1">
      <alignment vertical="top"/>
      <protection locked="0"/>
    </xf>
    <xf numFmtId="3" fontId="4" fillId="15" borderId="0" xfId="4" applyNumberFormat="1" applyFont="1" applyFill="1" applyBorder="1" applyAlignment="1">
      <alignment vertical="top"/>
    </xf>
    <xf numFmtId="3" fontId="8" fillId="15" borderId="0" xfId="1" applyNumberFormat="1" applyFont="1" applyFill="1"/>
    <xf numFmtId="3" fontId="2" fillId="15" borderId="0" xfId="1" applyNumberFormat="1" applyFont="1" applyFill="1" applyBorder="1"/>
    <xf numFmtId="0" fontId="2" fillId="15" borderId="0" xfId="1" applyFont="1" applyFill="1" applyBorder="1" applyAlignment="1">
      <alignment horizontal="left" vertical="top"/>
    </xf>
    <xf numFmtId="3" fontId="2" fillId="15" borderId="0" xfId="4" applyNumberFormat="1" applyFont="1" applyFill="1" applyBorder="1" applyAlignment="1">
      <alignment vertical="top"/>
    </xf>
    <xf numFmtId="4" fontId="8" fillId="15" borderId="0" xfId="1" applyNumberFormat="1" applyFont="1" applyFill="1"/>
    <xf numFmtId="0" fontId="2" fillId="15" borderId="6" xfId="1" applyFont="1" applyFill="1" applyBorder="1" applyAlignment="1">
      <alignment horizontal="center" vertical="top"/>
    </xf>
    <xf numFmtId="0" fontId="2" fillId="15" borderId="2" xfId="1" applyFont="1" applyFill="1" applyBorder="1" applyAlignment="1">
      <alignment horizontal="center" vertical="top"/>
    </xf>
    <xf numFmtId="0" fontId="2" fillId="15" borderId="7" xfId="1" applyFont="1" applyFill="1" applyBorder="1" applyAlignment="1">
      <alignment horizontal="center" vertical="top"/>
    </xf>
    <xf numFmtId="0" fontId="2" fillId="15" borderId="0" xfId="1" applyFont="1" applyFill="1" applyAlignment="1"/>
    <xf numFmtId="0" fontId="2" fillId="15" borderId="0" xfId="1" applyFont="1" applyFill="1" applyAlignment="1">
      <alignment horizontal="left"/>
    </xf>
    <xf numFmtId="0" fontId="2" fillId="15" borderId="0" xfId="1" applyFont="1" applyFill="1" applyAlignment="1">
      <alignment vertical="center"/>
    </xf>
    <xf numFmtId="0" fontId="2" fillId="15" borderId="0" xfId="1" applyFont="1" applyFill="1" applyAlignment="1">
      <alignment horizontal="center"/>
    </xf>
    <xf numFmtId="0" fontId="4" fillId="15" borderId="0" xfId="1" applyFont="1" applyFill="1" applyBorder="1" applyAlignment="1">
      <alignment horizontal="left" vertical="top" wrapText="1"/>
    </xf>
    <xf numFmtId="0" fontId="4" fillId="15" borderId="0" xfId="1" applyFont="1" applyFill="1" applyBorder="1" applyAlignment="1">
      <alignment vertical="top"/>
    </xf>
    <xf numFmtId="0" fontId="4" fillId="15" borderId="0" xfId="1" applyFont="1" applyFill="1" applyBorder="1"/>
    <xf numFmtId="43" fontId="4" fillId="15" borderId="0" xfId="4" applyFont="1" applyFill="1" applyBorder="1"/>
    <xf numFmtId="0" fontId="4" fillId="15" borderId="0" xfId="1" applyFont="1" applyFill="1" applyBorder="1" applyAlignment="1">
      <alignment vertical="center"/>
    </xf>
    <xf numFmtId="0" fontId="4" fillId="15" borderId="2" xfId="1" applyFont="1" applyFill="1" applyBorder="1" applyAlignment="1" applyProtection="1">
      <alignment horizontal="center"/>
      <protection locked="0"/>
    </xf>
    <xf numFmtId="0" fontId="4" fillId="15" borderId="0" xfId="1" applyFont="1" applyFill="1" applyBorder="1" applyAlignment="1" applyProtection="1">
      <alignment vertical="center"/>
      <protection locked="0"/>
    </xf>
    <xf numFmtId="0" fontId="4" fillId="15" borderId="2" xfId="1" applyFont="1" applyFill="1" applyBorder="1" applyAlignment="1" applyProtection="1">
      <alignment horizontal="center" vertical="center"/>
      <protection locked="0"/>
    </xf>
    <xf numFmtId="0" fontId="2" fillId="15" borderId="4" xfId="1" applyFont="1" applyFill="1" applyBorder="1" applyAlignment="1" applyProtection="1">
      <alignment horizontal="center"/>
      <protection locked="0"/>
    </xf>
    <xf numFmtId="0" fontId="2" fillId="15" borderId="0" xfId="1" applyFont="1" applyFill="1" applyBorder="1" applyAlignment="1" applyProtection="1">
      <protection locked="0"/>
    </xf>
    <xf numFmtId="0" fontId="2" fillId="15" borderId="0" xfId="1" applyFont="1" applyFill="1" applyBorder="1" applyAlignment="1" applyProtection="1">
      <alignment horizontal="center"/>
      <protection locked="0"/>
    </xf>
    <xf numFmtId="0" fontId="3" fillId="15" borderId="0" xfId="1" applyFont="1" applyFill="1" applyBorder="1" applyAlignment="1">
      <alignment vertical="top"/>
    </xf>
    <xf numFmtId="0" fontId="4" fillId="15" borderId="0" xfId="1" applyFont="1" applyFill="1" applyBorder="1" applyAlignment="1" applyProtection="1">
      <alignment horizontal="center" vertical="top" wrapText="1"/>
      <protection locked="0"/>
    </xf>
    <xf numFmtId="0" fontId="4" fillId="15" borderId="0" xfId="1" applyFont="1" applyFill="1" applyBorder="1" applyAlignment="1">
      <alignment vertical="top" wrapText="1"/>
    </xf>
    <xf numFmtId="0" fontId="4" fillId="15" borderId="0" xfId="1" applyFont="1" applyFill="1" applyBorder="1" applyAlignment="1" applyProtection="1">
      <alignment vertical="top" wrapText="1"/>
      <protection locked="0"/>
    </xf>
    <xf numFmtId="0" fontId="2" fillId="15" borderId="0" xfId="1" applyFont="1" applyFill="1" applyBorder="1" applyAlignment="1">
      <alignment horizontal="center"/>
    </xf>
    <xf numFmtId="166" fontId="2" fillId="15" borderId="0" xfId="1" applyNumberFormat="1" applyFont="1" applyFill="1"/>
  </cellXfs>
  <cellStyles count="82">
    <cellStyle name="=C:\WINNT\SYSTEM32\COMMAND.COM" xfId="2"/>
    <cellStyle name="20% - Énfasis1 2" xfId="5"/>
    <cellStyle name="20% - Énfasis1 3" xfId="6"/>
    <cellStyle name="20% - Énfasis2 2" xfId="7"/>
    <cellStyle name="20% - Énfasis2 3" xfId="8"/>
    <cellStyle name="20% - Énfasis3 2" xfId="9"/>
    <cellStyle name="20% - Énfasis3 3" xfId="10"/>
    <cellStyle name="20% - Énfasis4 2" xfId="11"/>
    <cellStyle name="20% - Énfasis4 3" xfId="12"/>
    <cellStyle name="20% - Énfasis5 2" xfId="13"/>
    <cellStyle name="20% - Énfasis5 3" xfId="14"/>
    <cellStyle name="20% - Énfasis6 2" xfId="15"/>
    <cellStyle name="20% - Énfasis6 3" xfId="16"/>
    <cellStyle name="40% - Énfasis1 2" xfId="17"/>
    <cellStyle name="40% - Énfasis1 3" xfId="18"/>
    <cellStyle name="40% - Énfasis2 2" xfId="19"/>
    <cellStyle name="40% - Énfasis2 3" xfId="20"/>
    <cellStyle name="40% - Énfasis3 2" xfId="21"/>
    <cellStyle name="40% - Énfasis3 3" xfId="22"/>
    <cellStyle name="40% - Énfasis4 2" xfId="23"/>
    <cellStyle name="40% - Énfasis4 3" xfId="24"/>
    <cellStyle name="40% - Énfasis5 2" xfId="25"/>
    <cellStyle name="40% - Énfasis5 3" xfId="26"/>
    <cellStyle name="40% - Énfasis6 2" xfId="27"/>
    <cellStyle name="40% - Énfasis6 3" xfId="28"/>
    <cellStyle name="Millares 2" xfId="29"/>
    <cellStyle name="Millares 2 2" xfId="30"/>
    <cellStyle name="Millares 3" xfId="31"/>
    <cellStyle name="Millares 4" xfId="32"/>
    <cellStyle name="Millares 5" xfId="33"/>
    <cellStyle name="Millares 6" xfId="4"/>
    <cellStyle name="Millares 7" xfId="34"/>
    <cellStyle name="Millares 8" xfId="35"/>
    <cellStyle name="Moneda 2" xfId="36"/>
    <cellStyle name="Moneda 2 2" xfId="37"/>
    <cellStyle name="Moneda 8" xfId="38"/>
    <cellStyle name="Normal" xfId="0" builtinId="0"/>
    <cellStyle name="Normal 10" xfId="39"/>
    <cellStyle name="Normal 11" xfId="40"/>
    <cellStyle name="Normal 12" xfId="41"/>
    <cellStyle name="Normal 13" xfId="1"/>
    <cellStyle name="Normal 14" xfId="42"/>
    <cellStyle name="Normal 15" xfId="43"/>
    <cellStyle name="Normal 2" xfId="44"/>
    <cellStyle name="Normal 2 2" xfId="3"/>
    <cellStyle name="Normal 2 2 2" xfId="45"/>
    <cellStyle name="Normal 2 3" xfId="46"/>
    <cellStyle name="Normal 2 4" xfId="47"/>
    <cellStyle name="Normal 2 5" xfId="48"/>
    <cellStyle name="Normal 2 5 2" xfId="49"/>
    <cellStyle name="Normal 2 6" xfId="50"/>
    <cellStyle name="Normal 2 7" xfId="51"/>
    <cellStyle name="Normal 2 8" xfId="52"/>
    <cellStyle name="Normal 3" xfId="53"/>
    <cellStyle name="Normal 3 2" xfId="54"/>
    <cellStyle name="Normal 4" xfId="55"/>
    <cellStyle name="Normal 5" xfId="56"/>
    <cellStyle name="Normal 6" xfId="57"/>
    <cellStyle name="Normal 7" xfId="58"/>
    <cellStyle name="Normal 8" xfId="59"/>
    <cellStyle name="Normal 9" xfId="60"/>
    <cellStyle name="Normal 9 2" xfId="61"/>
    <cellStyle name="Notas 10" xfId="62"/>
    <cellStyle name="Notas 11" xfId="63"/>
    <cellStyle name="Notas 11 2" xfId="64"/>
    <cellStyle name="Notas 11 3" xfId="65"/>
    <cellStyle name="Notas 12" xfId="66"/>
    <cellStyle name="Notas 13" xfId="67"/>
    <cellStyle name="Notas 14" xfId="68"/>
    <cellStyle name="Notas 15" xfId="69"/>
    <cellStyle name="Notas 2" xfId="70"/>
    <cellStyle name="Notas 3" xfId="71"/>
    <cellStyle name="Notas 4" xfId="72"/>
    <cellStyle name="Notas 5" xfId="73"/>
    <cellStyle name="Notas 6" xfId="74"/>
    <cellStyle name="Notas 7" xfId="75"/>
    <cellStyle name="Notas 8" xfId="76"/>
    <cellStyle name="Notas 9" xfId="77"/>
    <cellStyle name="Porcentaje 2" xfId="78"/>
    <cellStyle name="Porcentaje 3" xfId="79"/>
    <cellStyle name="Porcentaje 4" xfId="80"/>
    <cellStyle name="Porcentaje 5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19/CUENTA%20PUBLICA%20TRIMESTRAL%202019/TERCER%20TRIMESTRE%202019/Copia%20de%20Formatos%20trimestrales%202019%20ACTUALIZADOS%203ER%20TRIM%202019_COCYTE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SAR~1.DEL/AppData/Local/Temp/Rar$DIa0.245/CUADERNILLO%20A%20DICIEMBRE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Users/cesar.cruz/Documents/CUENTA%20PUBLICA/2010/ESTADOS%20FINANCIEROS%20Y%20ANEXOS%20CUENTA%20P&#218;BLICA%2020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ity/Documents/Armonizaci&#243;n/Estatales/Finanzas%20GED/Varios/USB/ESTADOS%20FINANCIEROS%20PODER%20EJECUTIVO%20CUENTA%20PUBLICA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FE"/>
      <sheetName val="EAA"/>
      <sheetName val="EADP"/>
      <sheetName val="P.Ingresos"/>
      <sheetName val="P.Egr.Admva."/>
      <sheetName val="P.Egr.Tipo"/>
      <sheetName val="P.Egr.COG"/>
      <sheetName val="P.Egr.Función"/>
      <sheetName val="CProg"/>
      <sheetName val="End Neto"/>
      <sheetName val="Int Deuda"/>
      <sheetName val="P. FISCAL"/>
      <sheetName val="CONC CONT PRESUP"/>
    </sheetNames>
    <sheetDataSet>
      <sheetData sheetId="0">
        <row r="17">
          <cell r="E17">
            <v>13139205.17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29.9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5956373.3099999996</v>
          </cell>
        </row>
        <row r="34">
          <cell r="E34">
            <v>55000</v>
          </cell>
        </row>
        <row r="35">
          <cell r="E35">
            <v>-2240608.56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</sheetData>
      <sheetData sheetId="1"/>
      <sheetData sheetId="2"/>
      <sheetData sheetId="3"/>
      <sheetData sheetId="4"/>
      <sheetData sheetId="5">
        <row r="5">
          <cell r="E5" t="str">
            <v>CONSEJO DE CIENCIA Y TECNOLOGÍA DEL ESTADO DE DURANGO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balanza acomodo"/>
      <sheetName val="Hoja2"/>
      <sheetName val="1.balancepresentacionnuevo"/>
      <sheetName val="1. balance"/>
      <sheetName val="actividades guia"/>
      <sheetName val="2. edoactividadesnuevo"/>
      <sheetName val="2. edo actividadesANT"/>
      <sheetName val="Hoja1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16. edo iye"/>
      <sheetName val="clasif econ(cuenta doble)"/>
      <sheetName val="BMu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de Evol Deuda"/>
      <sheetName val="conc cont presup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9">
          <cell r="I39">
            <v>8775871914.1900005</v>
          </cell>
        </row>
        <row r="42">
          <cell r="D42">
            <v>13459518086.890003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DSF"/>
      <sheetName val="2EDORES"/>
      <sheetName val="3EDOIYE"/>
      <sheetName val="4EDO GRAL ING"/>
      <sheetName val="5EDOANING"/>
      <sheetName val="6ADMVA"/>
      <sheetName val="ADVA FUNCION"/>
      <sheetName val="7FUNC"/>
      <sheetName val="8PROGRAMA"/>
      <sheetName val="9ECON"/>
      <sheetName val="9A EGR-PODERES"/>
      <sheetName val="10edodeuda"/>
      <sheetName val="11INTDEUDADIR"/>
      <sheetName val="12EVOLUC DEUD"/>
      <sheetName val="13INTDEUDACONT"/>
      <sheetName val="14DEUDAMPIOS"/>
      <sheetName val="15-17DEUD CONTIG"/>
      <sheetName val="18ESFCOMP"/>
      <sheetName val="19EDORESCOMP"/>
      <sheetName val="20EDOANINGCOMP"/>
      <sheetName val="INGRESOS CALENDARIZADOS(NO IMP)"/>
      <sheetName val="21 FONDOS FED"/>
      <sheetName val="23 CAM SIT FINC"/>
      <sheetName val="24 VAR-PATRIM"/>
      <sheetName val="EDO-TRANS"/>
      <sheetName val="BALANZA"/>
      <sheetName val="PARA BORRA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3">
          <cell r="A3" t="str">
            <v>101000000</v>
          </cell>
          <cell r="B3" t="str">
            <v>PRESIDENCIA DE LA GRAN COMISION</v>
          </cell>
          <cell r="C3">
            <v>232730</v>
          </cell>
        </row>
        <row r="4">
          <cell r="A4" t="str">
            <v>102000000</v>
          </cell>
          <cell r="B4" t="str">
            <v>CAMARA DE DIPUTADOS</v>
          </cell>
          <cell r="C4">
            <v>6444264.8200000003</v>
          </cell>
        </row>
        <row r="5">
          <cell r="A5" t="str">
            <v>103000000</v>
          </cell>
          <cell r="B5" t="str">
            <v>OFICIALIA MAYOR DEL CONGRESO</v>
          </cell>
          <cell r="C5">
            <v>2645096.15</v>
          </cell>
        </row>
        <row r="6">
          <cell r="A6" t="str">
            <v>104000000</v>
          </cell>
          <cell r="B6" t="str">
            <v>ENTIDAD DE AUDITORIA SUPERIOR DEL ESTADO</v>
          </cell>
          <cell r="C6">
            <v>1482535.26</v>
          </cell>
        </row>
        <row r="7">
          <cell r="A7" t="str">
            <v>201000000</v>
          </cell>
          <cell r="B7" t="str">
            <v>TRIBUNAL SUPERIOR DE JUSTICIA</v>
          </cell>
          <cell r="C7">
            <v>10165840.699999999</v>
          </cell>
        </row>
        <row r="8">
          <cell r="A8" t="str">
            <v>202000000</v>
          </cell>
          <cell r="B8" t="str">
            <v>JUZGADOS DEL ESTADO</v>
          </cell>
          <cell r="C8">
            <v>1043489.6</v>
          </cell>
        </row>
        <row r="9">
          <cell r="A9" t="str">
            <v>203000000</v>
          </cell>
          <cell r="B9" t="str">
            <v>JUZGADOS DEL ESTADO - FORANEOS</v>
          </cell>
          <cell r="C9">
            <v>760073.55</v>
          </cell>
        </row>
        <row r="10">
          <cell r="A10" t="str">
            <v>204000000</v>
          </cell>
          <cell r="B10" t="str">
            <v>CONSEJO DE LA JUDICATURA</v>
          </cell>
          <cell r="C10">
            <v>3403208.03</v>
          </cell>
        </row>
        <row r="11">
          <cell r="A11" t="str">
            <v>205000000</v>
          </cell>
          <cell r="B11" t="str">
            <v>TRIBUNAL ESTATAL ELECTORAL</v>
          </cell>
          <cell r="C11">
            <v>1324921.1299999999</v>
          </cell>
        </row>
        <row r="12">
          <cell r="A12" t="str">
            <v>206000000</v>
          </cell>
          <cell r="B12" t="str">
            <v>SISTEMA DE JUSTICIA PENAL</v>
          </cell>
          <cell r="C12">
            <v>1996752.38</v>
          </cell>
        </row>
        <row r="13">
          <cell r="A13" t="str">
            <v>207000000</v>
          </cell>
          <cell r="B13" t="str">
            <v>TRIBUNAL DE MENORES INFRACTORES</v>
          </cell>
          <cell r="C13">
            <v>672737.14</v>
          </cell>
        </row>
        <row r="14">
          <cell r="A14" t="str">
            <v>301000000</v>
          </cell>
          <cell r="B14" t="str">
            <v>DESPACHO DEL EJECUTIVO</v>
          </cell>
          <cell r="C14">
            <v>10568548.380000001</v>
          </cell>
        </row>
        <row r="15">
          <cell r="A15" t="str">
            <v>302000000</v>
          </cell>
          <cell r="B15" t="str">
            <v>SECRETARIA GENERAL DE GOBIERNO</v>
          </cell>
          <cell r="C15">
            <v>4734480.34</v>
          </cell>
        </row>
        <row r="16">
          <cell r="A16" t="str">
            <v>303000000</v>
          </cell>
          <cell r="B16" t="str">
            <v>SECRETARIA DE FINANZAS Y DE ADMINISTRACION</v>
          </cell>
          <cell r="C16">
            <v>14516533.85</v>
          </cell>
        </row>
        <row r="17">
          <cell r="A17" t="str">
            <v>304000000</v>
          </cell>
          <cell r="B17" t="str">
            <v>SECRETARIA DE COMUNICACIONES Y OBRAS PUBLICAS</v>
          </cell>
          <cell r="C17">
            <v>2316029.44</v>
          </cell>
        </row>
        <row r="18">
          <cell r="A18" t="str">
            <v>305000000</v>
          </cell>
          <cell r="B18" t="str">
            <v>SECRETARIA DE DESARROLLO ECONOMICO</v>
          </cell>
          <cell r="C18">
            <v>1019005.2</v>
          </cell>
        </row>
        <row r="19">
          <cell r="A19" t="str">
            <v>306000000</v>
          </cell>
          <cell r="B19" t="str">
            <v>SECRETARIA DE AGRICULTURA GANADERIA Y DESARROLLO RURAL</v>
          </cell>
          <cell r="C19">
            <v>2176791.89</v>
          </cell>
        </row>
        <row r="20">
          <cell r="A20" t="str">
            <v>308000000</v>
          </cell>
          <cell r="B20" t="str">
            <v>SECRETARIA DE EDUCACION</v>
          </cell>
          <cell r="C20">
            <v>150097396.84999999</v>
          </cell>
        </row>
        <row r="21">
          <cell r="A21" t="str">
            <v>309000000</v>
          </cell>
          <cell r="B21" t="str">
            <v>SECRETARIA DE CONTRALORIA Y MODERNIZACION ADMINISTRATIVA</v>
          </cell>
          <cell r="C21">
            <v>1665122.47</v>
          </cell>
        </row>
        <row r="22">
          <cell r="A22" t="str">
            <v>310000000</v>
          </cell>
          <cell r="B22" t="str">
            <v>SECRETARIA DE RECURSOS NATURALES Y MEDIO AMBIENTE</v>
          </cell>
          <cell r="C22">
            <v>631120.72</v>
          </cell>
        </row>
        <row r="23">
          <cell r="A23" t="str">
            <v>311000000</v>
          </cell>
          <cell r="B23" t="str">
            <v>SECRETARIA DE SEGURIDAD PUBLICA</v>
          </cell>
          <cell r="C23">
            <v>24914035.879999999</v>
          </cell>
        </row>
        <row r="24">
          <cell r="A24" t="str">
            <v>312000000</v>
          </cell>
          <cell r="B24" t="str">
            <v>SECRETARIA DE DESARROLLO SOCIAL</v>
          </cell>
          <cell r="C24">
            <v>1251043.1299999999</v>
          </cell>
        </row>
        <row r="25">
          <cell r="A25" t="str">
            <v>313000000</v>
          </cell>
          <cell r="B25" t="str">
            <v>PROCURADURIA GENERAL DE JUSTICIA</v>
          </cell>
          <cell r="C25">
            <v>24560874.57</v>
          </cell>
        </row>
        <row r="26">
          <cell r="A26" t="str">
            <v>314000000</v>
          </cell>
          <cell r="B26" t="str">
            <v>SECRETARIA DE TURISMO</v>
          </cell>
          <cell r="C26">
            <v>1265682.24</v>
          </cell>
        </row>
        <row r="27">
          <cell r="A27" t="str">
            <v>315000000</v>
          </cell>
          <cell r="B27" t="str">
            <v>SECRETARIA DEL TRABAJO Y PREVISION SOCIAL</v>
          </cell>
          <cell r="C27">
            <v>1189849.69</v>
          </cell>
        </row>
        <row r="28">
          <cell r="A28" t="str">
            <v>319000000</v>
          </cell>
          <cell r="B28" t="str">
            <v>EROGACIONES A NIVEL GOBIERNO</v>
          </cell>
          <cell r="C28">
            <v>726199887.02999997</v>
          </cell>
        </row>
        <row r="29">
          <cell r="A29" t="str">
            <v>400000000</v>
          </cell>
          <cell r="B29" t="str">
            <v>ORGANISMOS AUTONOMOS</v>
          </cell>
          <cell r="C29">
            <v>21464992.289999999</v>
          </cell>
        </row>
        <row r="30">
          <cell r="A30" t="str">
            <v>502000000</v>
          </cell>
          <cell r="B30" t="str">
            <v>GOBIERNO</v>
          </cell>
          <cell r="C30">
            <v>1993910.4</v>
          </cell>
        </row>
        <row r="31">
          <cell r="A31" t="str">
            <v>503000000</v>
          </cell>
          <cell r="B31" t="str">
            <v>FINANZAS</v>
          </cell>
          <cell r="C31">
            <v>69474939.269999996</v>
          </cell>
        </row>
        <row r="32">
          <cell r="A32" t="str">
            <v>504000000</v>
          </cell>
          <cell r="B32" t="str">
            <v>OBRAS PUBLICAS</v>
          </cell>
          <cell r="C32">
            <v>1356171.5</v>
          </cell>
        </row>
        <row r="33">
          <cell r="A33" t="str">
            <v>505000000</v>
          </cell>
          <cell r="B33" t="str">
            <v>DESARROLLO ECONOMICO</v>
          </cell>
          <cell r="C33">
            <v>2446965</v>
          </cell>
        </row>
        <row r="34">
          <cell r="A34" t="str">
            <v>506000000</v>
          </cell>
          <cell r="B34" t="str">
            <v>AGRICULTURA, GANADERIA Y DESARROLLO RURAL</v>
          </cell>
          <cell r="C34">
            <v>21040319</v>
          </cell>
        </row>
        <row r="35">
          <cell r="A35" t="str">
            <v>507000000</v>
          </cell>
          <cell r="B35" t="str">
            <v>SALUD</v>
          </cell>
          <cell r="C35">
            <v>183237595.43000001</v>
          </cell>
        </row>
        <row r="36">
          <cell r="A36" t="str">
            <v>508000000</v>
          </cell>
          <cell r="B36" t="str">
            <v>EDUCACION</v>
          </cell>
          <cell r="C36">
            <v>34007105.460000001</v>
          </cell>
        </row>
        <row r="37">
          <cell r="A37" t="str">
            <v>510000000</v>
          </cell>
          <cell r="B37" t="str">
            <v>RECURSOS NATURALES Y MEDIO AMBIENTE</v>
          </cell>
          <cell r="C37">
            <v>3122665.22</v>
          </cell>
        </row>
        <row r="38">
          <cell r="A38" t="str">
            <v>512000000</v>
          </cell>
          <cell r="B38" t="str">
            <v>DESARROLLO SOCIAL</v>
          </cell>
          <cell r="C38">
            <v>2625575.9700000002</v>
          </cell>
        </row>
        <row r="39">
          <cell r="A39" t="str">
            <v>600000000</v>
          </cell>
          <cell r="B39" t="str">
            <v>RAMOS GENERALES</v>
          </cell>
          <cell r="C39">
            <v>213270438.69999999</v>
          </cell>
        </row>
        <row r="47">
          <cell r="D47" t="str">
            <v>0100</v>
          </cell>
          <cell r="E47" t="str">
            <v>LEGISLACION</v>
          </cell>
        </row>
        <row r="48">
          <cell r="D48" t="str">
            <v>0101</v>
          </cell>
          <cell r="E48" t="str">
            <v>LEGISLAR</v>
          </cell>
          <cell r="F48">
            <v>10934787.77</v>
          </cell>
        </row>
        <row r="49">
          <cell r="D49" t="str">
            <v>0200</v>
          </cell>
          <cell r="E49" t="str">
            <v>IMPARTICION DE JUSTICIA</v>
          </cell>
        </row>
        <row r="50">
          <cell r="D50" t="str">
            <v>0201</v>
          </cell>
          <cell r="E50" t="str">
            <v>REALIZAR JUICIOS</v>
          </cell>
          <cell r="F50">
            <v>18865588.059999999</v>
          </cell>
        </row>
        <row r="51">
          <cell r="D51" t="str">
            <v>0202</v>
          </cell>
          <cell r="E51" t="str">
            <v>CONCILIACION Y ARBITRAJE</v>
          </cell>
          <cell r="F51">
            <v>1115897.95</v>
          </cell>
        </row>
        <row r="52">
          <cell r="D52" t="str">
            <v>0203</v>
          </cell>
          <cell r="E52" t="str">
            <v>CONTENCIOSO ADMINISTRATIVO</v>
          </cell>
          <cell r="F52">
            <v>836385.58</v>
          </cell>
        </row>
        <row r="53">
          <cell r="D53" t="str">
            <v>0204</v>
          </cell>
          <cell r="E53" t="str">
            <v>CONTENCIOSO ELECTORAL</v>
          </cell>
          <cell r="F53">
            <v>1324921.1299999999</v>
          </cell>
        </row>
        <row r="54">
          <cell r="D54" t="str">
            <v>0206</v>
          </cell>
          <cell r="E54" t="str">
            <v>READAPTACION SOCIAL</v>
          </cell>
          <cell r="F54">
            <v>15835732.17</v>
          </cell>
        </row>
        <row r="55">
          <cell r="D55" t="str">
            <v>0300</v>
          </cell>
          <cell r="E55" t="str">
            <v>PROCURACION DE JUSTICIA</v>
          </cell>
        </row>
        <row r="56">
          <cell r="D56" t="str">
            <v>0301</v>
          </cell>
          <cell r="E56" t="str">
            <v>GARANTIZAR EL RESPETO A LOS DERECHOS HUMANOS</v>
          </cell>
          <cell r="F56">
            <v>1814674.78</v>
          </cell>
        </row>
        <row r="57">
          <cell r="D57" t="str">
            <v>0302</v>
          </cell>
          <cell r="E57" t="str">
            <v>INVESTIGAR Y DETENER INFRACTORES</v>
          </cell>
          <cell r="F57">
            <v>23237828.210000001</v>
          </cell>
        </row>
        <row r="58">
          <cell r="D58" t="str">
            <v>0303</v>
          </cell>
          <cell r="E58" t="str">
            <v>INTERVENIR EN LITIGIOS</v>
          </cell>
          <cell r="F58">
            <v>1965979.13</v>
          </cell>
        </row>
        <row r="59">
          <cell r="D59" t="str">
            <v>0400</v>
          </cell>
          <cell r="E59" t="str">
            <v>SEGURIDAD PUBLICA</v>
          </cell>
        </row>
        <row r="60">
          <cell r="D60" t="str">
            <v>0401</v>
          </cell>
          <cell r="E60" t="str">
            <v>PREVENIR EL DELITO</v>
          </cell>
          <cell r="F60">
            <v>16685933.82</v>
          </cell>
        </row>
        <row r="61">
          <cell r="D61" t="str">
            <v>0500</v>
          </cell>
          <cell r="E61" t="str">
            <v>COORDINACION DE LA POLITICA DE GOBIERNO</v>
          </cell>
        </row>
        <row r="62">
          <cell r="D62" t="str">
            <v>0501</v>
          </cell>
          <cell r="E62" t="str">
            <v>DEFINIR LAS POLITICAS PUBLICAS</v>
          </cell>
          <cell r="F62">
            <v>16446611.48</v>
          </cell>
        </row>
        <row r="63">
          <cell r="D63" t="str">
            <v>0502</v>
          </cell>
          <cell r="E63" t="str">
            <v>CONDUCIR LAS RELACIONES CON LOS NIVELES DE GOBIERNO FEDERAL Y MUNICIPAL</v>
          </cell>
          <cell r="F63">
            <v>397116.2</v>
          </cell>
        </row>
        <row r="64">
          <cell r="D64" t="str">
            <v>0503</v>
          </cell>
          <cell r="E64" t="str">
            <v>APOYAR EL DESARROLLO DE LOS PROCESOS ELECTORALES</v>
          </cell>
          <cell r="F64">
            <v>6243844.5700000003</v>
          </cell>
        </row>
        <row r="65">
          <cell r="D65" t="str">
            <v>0504</v>
          </cell>
          <cell r="E65" t="str">
            <v>FORTALECER LAS RELACIONES CON LAS ORGANIZACIONES SOCIALES Y POLITICAS</v>
          </cell>
          <cell r="F65">
            <v>9847427.9100000001</v>
          </cell>
        </row>
        <row r="66">
          <cell r="D66" t="str">
            <v>0505</v>
          </cell>
          <cell r="E66" t="str">
            <v>PROPORCIONAR SERVICIOS REGISTRALES</v>
          </cell>
          <cell r="F66">
            <v>1920958.53</v>
          </cell>
        </row>
        <row r="67">
          <cell r="D67" t="str">
            <v>0506</v>
          </cell>
          <cell r="E67" t="str">
            <v>PROTECCION CIVIL</v>
          </cell>
          <cell r="F67">
            <v>5768926.1200000001</v>
          </cell>
        </row>
        <row r="68">
          <cell r="D68" t="str">
            <v>0600</v>
          </cell>
          <cell r="E68" t="str">
            <v>ADMINISTRACION DE LA HACIENDA PUBLICA</v>
          </cell>
        </row>
        <row r="69">
          <cell r="D69" t="str">
            <v>0601</v>
          </cell>
          <cell r="E69" t="str">
            <v>ADMINISTRAR LOS INGRESOS</v>
          </cell>
          <cell r="F69">
            <v>13032535.67</v>
          </cell>
        </row>
        <row r="70">
          <cell r="D70" t="str">
            <v>0602</v>
          </cell>
          <cell r="E70" t="str">
            <v>ADMINISTRAR EL GASTO PUBLICO</v>
          </cell>
          <cell r="F70">
            <v>3384504.9</v>
          </cell>
        </row>
        <row r="71">
          <cell r="D71" t="str">
            <v>0603</v>
          </cell>
          <cell r="E71" t="str">
            <v>DEUDA PUBLICA Y ADEFAS</v>
          </cell>
          <cell r="F71">
            <v>20934903.559999999</v>
          </cell>
        </row>
        <row r="72">
          <cell r="D72" t="str">
            <v>0604</v>
          </cell>
          <cell r="E72" t="str">
            <v>ADMINISTRAR LOS RECURSOS PARA EL FUNCIONAMIENTO DEL SECTOR PUBLICO</v>
          </cell>
          <cell r="F72">
            <v>14929815.289999999</v>
          </cell>
        </row>
        <row r="73">
          <cell r="D73" t="str">
            <v>0605</v>
          </cell>
          <cell r="E73" t="str">
            <v>CONTROLAR Y EVALUAR LAS FINANZAS Y LA GESTION PUBLICA</v>
          </cell>
          <cell r="F73">
            <v>6123141</v>
          </cell>
        </row>
        <row r="74">
          <cell r="D74" t="str">
            <v>0606</v>
          </cell>
          <cell r="E74" t="str">
            <v>PARTICIPACIONES Y APORTACIONES A ESTADOS Y MUNICIPIOS</v>
          </cell>
          <cell r="F74">
            <v>158979108.59999999</v>
          </cell>
        </row>
        <row r="75">
          <cell r="D75" t="str">
            <v>0700</v>
          </cell>
          <cell r="E75" t="str">
            <v>PROPORCIONAR SERVICIOS DE EDUCACION CULTURA Y DEPORTE</v>
          </cell>
        </row>
        <row r="76">
          <cell r="D76" t="str">
            <v>0701</v>
          </cell>
          <cell r="E76" t="str">
            <v>OTORGAR REGULAR Y PROMOVER LA EDUCACION</v>
          </cell>
          <cell r="F76">
            <v>643963579.23000002</v>
          </cell>
        </row>
        <row r="77">
          <cell r="D77" t="str">
            <v>0702</v>
          </cell>
          <cell r="E77" t="str">
            <v>PROMOVER Y DIFUNDIR LA CULTURA</v>
          </cell>
          <cell r="F77">
            <v>27122598.07</v>
          </cell>
        </row>
        <row r="78">
          <cell r="D78" t="str">
            <v>0703</v>
          </cell>
          <cell r="E78" t="str">
            <v>PROMOVER Y FOMENTAR EL DEPORTE Y LA RECREACION</v>
          </cell>
          <cell r="F78">
            <v>4442800.1100000003</v>
          </cell>
        </row>
        <row r="79">
          <cell r="D79" t="str">
            <v>0704</v>
          </cell>
          <cell r="E79" t="str">
            <v>PROMOVER Y DIFUNDIR LA INVESTIGACION CIENTIFICA Y TECNOLOGICA</v>
          </cell>
          <cell r="F79">
            <v>789664</v>
          </cell>
        </row>
        <row r="80">
          <cell r="D80" t="str">
            <v>0800</v>
          </cell>
          <cell r="E80" t="str">
            <v>PROPORCIONAR SERVICIOS DE SALUD Y ASISTENCIA SOCIAL</v>
          </cell>
        </row>
        <row r="81">
          <cell r="D81" t="str">
            <v>0801</v>
          </cell>
          <cell r="E81" t="str">
            <v>FOMENTAR LA SALUD</v>
          </cell>
          <cell r="F81">
            <v>22177115.890000001</v>
          </cell>
        </row>
        <row r="82">
          <cell r="D82" t="str">
            <v>0802</v>
          </cell>
          <cell r="E82" t="str">
            <v>PROPORCIONAR ATENCION MEDICA</v>
          </cell>
          <cell r="F82">
            <v>188011850.65000001</v>
          </cell>
        </row>
        <row r="83">
          <cell r="D83" t="str">
            <v>0803</v>
          </cell>
          <cell r="E83" t="str">
            <v>BRINDAR ASISTENCIA SOCIAL</v>
          </cell>
          <cell r="F83">
            <v>24833301.210000001</v>
          </cell>
        </row>
        <row r="84">
          <cell r="D84" t="str">
            <v>0900</v>
          </cell>
          <cell r="E84" t="str">
            <v>INFRAESTRUCTURA DESARROLLO URBANO Y VIVIENDA</v>
          </cell>
        </row>
        <row r="85">
          <cell r="D85" t="str">
            <v>0901</v>
          </cell>
          <cell r="E85" t="str">
            <v>INFRAESTRUCTURA DESARROLLO URBANO Y VIVIENDA</v>
          </cell>
          <cell r="F85">
            <v>227892666.97</v>
          </cell>
        </row>
        <row r="86">
          <cell r="D86" t="str">
            <v>1000</v>
          </cell>
          <cell r="E86" t="str">
            <v>PROMOCION DEL DESARROLLO ECONOMICO</v>
          </cell>
        </row>
        <row r="87">
          <cell r="D87" t="str">
            <v>1001</v>
          </cell>
          <cell r="E87" t="str">
            <v>FOMENTAR LA PARTICIPACION DE LOS SECTORES SOCIALES Y PRIVADO EN ACTIVIDADES PRO</v>
          </cell>
          <cell r="F87">
            <v>11129529.220000001</v>
          </cell>
        </row>
        <row r="88">
          <cell r="D88" t="str">
            <v>1002</v>
          </cell>
          <cell r="E88" t="str">
            <v>PROMOVER LA  CAPACITACION Y EL EMPLEO</v>
          </cell>
          <cell r="F88">
            <v>5406122.0599999996</v>
          </cell>
        </row>
        <row r="89">
          <cell r="D89" t="str">
            <v>1003</v>
          </cell>
          <cell r="E89" t="str">
            <v>PROMOVER MERCADOS PARA PRODUCTOS Y SERVICIOS LOCALES</v>
          </cell>
          <cell r="F89">
            <v>3989777.4</v>
          </cell>
        </row>
        <row r="90">
          <cell r="D90" t="str">
            <v>1004</v>
          </cell>
          <cell r="E90" t="str">
            <v>PROMOVER EL DESARROLLO AGROPECUARIO</v>
          </cell>
          <cell r="F90">
            <v>35113431.579999998</v>
          </cell>
        </row>
        <row r="91">
          <cell r="D91" t="str">
            <v>1005</v>
          </cell>
          <cell r="E91" t="str">
            <v>REGULAR Y PRESTAR SERVICIOS DE TRANSPORTE</v>
          </cell>
          <cell r="F91">
            <v>1169090.31</v>
          </cell>
        </row>
        <row r="92">
          <cell r="D92" t="str">
            <v>1100</v>
          </cell>
          <cell r="E92" t="str">
            <v>PRESERVACION DEL MEDIO AMBIENTE Y LOS RECURSOS NATURALES</v>
          </cell>
        </row>
        <row r="93">
          <cell r="D93" t="str">
            <v>1101</v>
          </cell>
          <cell r="E93" t="str">
            <v>VIGILAR EL CUMPLIMIENTO DE LAS POLITICAS Y NORMAS PARA LA CONSERVACION DEL MEDI</v>
          </cell>
          <cell r="F93">
            <v>4169508.62</v>
          </cell>
        </row>
        <row r="94">
          <cell r="D94" t="str">
            <v>1102</v>
          </cell>
          <cell r="E94" t="str">
            <v>PROMOVER LA CULTURA DE PREVENCION Y PROTECCION DEL MEDIO AMBIENTE</v>
          </cell>
          <cell r="F94">
            <v>481070.93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EDOCOMSF"/>
      <sheetName val="2.EDORES"/>
      <sheetName val="3.VARIACIONES EN EL PATRIMONIO"/>
      <sheetName val="4.EDOGRALING"/>
      <sheetName val="5.EDOANAING"/>
      <sheetName val="6.PODERES"/>
      <sheetName val="7.ADMVA"/>
      <sheetName val="EDOSF"/>
      <sheetName val="EDO CAM EN LA SIT FIN"/>
      <sheetName val="8.FUNCIONAL"/>
      <sheetName val="9.ECONOMICA"/>
      <sheetName val="1.balancepresentacionant"/>
      <sheetName val="Hoja2"/>
      <sheetName val="1.balancepresentacionnuevo"/>
      <sheetName val="2. edoactividadesnuevo"/>
      <sheetName val="2. edo actividadesANT"/>
      <sheetName val="ESF"/>
      <sheetName val="EA"/>
      <sheetName val="ECSF"/>
      <sheetName val="EVHP (2)"/>
      <sheetName val="EFE"/>
      <sheetName val="EAA"/>
      <sheetName val="EADP"/>
      <sheetName val="EVHP"/>
      <sheetName val="EAIR"/>
      <sheetName val="EAIT"/>
      <sheetName val="EAIC"/>
      <sheetName val="AnaliticoAdmva"/>
      <sheetName val="AnaliticoPoder"/>
      <sheetName val="CAdmon"/>
      <sheetName val="Analítico ODES"/>
      <sheetName val="CTG"/>
      <sheetName val="COG (2)"/>
      <sheetName val="CFG"/>
      <sheetName val="End Neto"/>
      <sheetName val="Int"/>
      <sheetName val="CProg"/>
      <sheetName val="Post Fiscal"/>
      <sheetName val="clasif econ(cuenta doble)"/>
      <sheetName val="16. edo iye"/>
      <sheetName val="BInmu"/>
      <sheetName val="Rel Cta Banc"/>
      <sheetName val="egreso cta presupuestal"/>
      <sheetName val="Informe pasivos cont"/>
      <sheetName val="CRI PARA BORRAR"/>
      <sheetName val="reporte analitico activo"/>
      <sheetName val="8. edoanaingcomp"/>
      <sheetName val="calendarioing"/>
      <sheetName val="acomodo administrativa"/>
      <sheetName val="11.egrclaprogramatica"/>
      <sheetName val="10. egrclaobjgto"/>
      <sheetName val="acomodoprog"/>
      <sheetName val="12economica"/>
      <sheetName val="ECONOMICAGTOACOMODO"/>
      <sheetName val="acomodoeconom"/>
      <sheetName val="evol deuda"/>
      <sheetName val="EDO DEUDA CONT ANALI"/>
      <sheetName val="INT DEU PUB CONT MPIOS"/>
      <sheetName val="INT DEU PUB CONT"/>
      <sheetName val="EDO EVOL DEUD PUB"/>
      <sheetName val="EDOCONSDPDIRCO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workbookViewId="0">
      <selection activeCell="K21" sqref="K21"/>
    </sheetView>
  </sheetViews>
  <sheetFormatPr baseColWidth="10" defaultColWidth="11.42578125" defaultRowHeight="12.75" x14ac:dyDescent="0.2"/>
  <cols>
    <col min="1" max="1" width="1.140625" style="9" customWidth="1"/>
    <col min="2" max="2" width="7.5703125" style="9" customWidth="1"/>
    <col min="3" max="3" width="39.140625" style="9" customWidth="1"/>
    <col min="4" max="4" width="19.140625" style="64" customWidth="1"/>
    <col min="5" max="5" width="18.5703125" style="9" bestFit="1" customWidth="1"/>
    <col min="6" max="6" width="19" style="9" customWidth="1"/>
    <col min="7" max="7" width="11.42578125" style="9" bestFit="1" customWidth="1"/>
    <col min="8" max="8" width="13.140625" style="9" bestFit="1" customWidth="1"/>
    <col min="9" max="9" width="1.140625" style="9" customWidth="1"/>
    <col min="10" max="10" width="18.7109375" style="9" bestFit="1" customWidth="1"/>
    <col min="11" max="11" width="22.28515625" style="9" bestFit="1" customWidth="1"/>
    <col min="12" max="12" width="12.28515625" style="9" bestFit="1" customWidth="1"/>
    <col min="13" max="13" width="12.85546875" style="9" bestFit="1" customWidth="1"/>
    <col min="14" max="16384" width="11.42578125" style="9"/>
  </cols>
  <sheetData>
    <row r="1" spans="1:13" s="1" customFormat="1" x14ac:dyDescent="0.2">
      <c r="B1" s="2"/>
      <c r="C1" s="3"/>
      <c r="D1" s="3"/>
      <c r="E1" s="3"/>
      <c r="F1" s="4"/>
      <c r="G1" s="4"/>
      <c r="H1" s="4"/>
      <c r="I1" s="5"/>
      <c r="J1" s="6"/>
      <c r="K1" s="6"/>
    </row>
    <row r="2" spans="1:13" s="1" customFormat="1" x14ac:dyDescent="0.2">
      <c r="B2" s="7"/>
      <c r="C2" s="8"/>
      <c r="D2" s="8"/>
      <c r="E2" s="8"/>
      <c r="F2" s="8"/>
      <c r="G2" s="8"/>
      <c r="H2" s="7"/>
      <c r="I2" s="7"/>
      <c r="J2" s="9"/>
      <c r="K2" s="9"/>
    </row>
    <row r="3" spans="1:13" s="1" customFormat="1" x14ac:dyDescent="0.2">
      <c r="B3" s="7"/>
      <c r="C3" s="8" t="s">
        <v>0</v>
      </c>
      <c r="D3" s="8"/>
      <c r="E3" s="8"/>
      <c r="F3" s="8"/>
      <c r="G3" s="8"/>
      <c r="H3" s="7"/>
      <c r="I3" s="7"/>
      <c r="J3" s="9"/>
      <c r="K3" s="9"/>
    </row>
    <row r="4" spans="1:13" s="1" customFormat="1" x14ac:dyDescent="0.2">
      <c r="B4" s="7"/>
      <c r="C4" s="8" t="s">
        <v>1</v>
      </c>
      <c r="D4" s="8"/>
      <c r="E4" s="8"/>
      <c r="F4" s="8"/>
      <c r="G4" s="8"/>
      <c r="H4" s="7"/>
      <c r="I4" s="7"/>
      <c r="J4" s="10"/>
      <c r="K4" s="9"/>
    </row>
    <row r="5" spans="1:13" s="1" customFormat="1" x14ac:dyDescent="0.2">
      <c r="B5" s="7"/>
      <c r="C5" s="8" t="s">
        <v>2</v>
      </c>
      <c r="D5" s="8"/>
      <c r="E5" s="8"/>
      <c r="F5" s="8"/>
      <c r="G5" s="8"/>
      <c r="H5" s="11"/>
      <c r="I5" s="7"/>
      <c r="J5" s="12"/>
      <c r="K5" s="9"/>
    </row>
    <row r="6" spans="1:13" s="1" customFormat="1" x14ac:dyDescent="0.2">
      <c r="A6" s="13"/>
      <c r="B6" s="14" t="s">
        <v>3</v>
      </c>
      <c r="C6" s="15" t="str">
        <f>+[1]EFE!E5</f>
        <v>CONSEJO DE CIENCIA Y TECNOLOGÍA DEL ESTADO DE DURANGO</v>
      </c>
      <c r="D6" s="15"/>
      <c r="E6" s="15"/>
      <c r="F6" s="15"/>
      <c r="G6" s="15"/>
      <c r="H6" s="16"/>
      <c r="I6" s="17"/>
      <c r="J6" s="17"/>
      <c r="K6" s="17"/>
      <c r="L6" s="17"/>
      <c r="M6" s="17"/>
    </row>
    <row r="7" spans="1:13" s="1" customFormat="1" x14ac:dyDescent="0.2">
      <c r="A7" s="18"/>
      <c r="B7" s="18"/>
      <c r="C7" s="18"/>
      <c r="D7" s="18"/>
      <c r="E7" s="18"/>
      <c r="F7" s="18"/>
      <c r="G7" s="18"/>
      <c r="H7" s="18"/>
      <c r="I7" s="18"/>
    </row>
    <row r="8" spans="1:13" s="1" customFormat="1" x14ac:dyDescent="0.2">
      <c r="A8" s="18"/>
      <c r="B8" s="18"/>
      <c r="C8" s="18"/>
      <c r="D8" s="18"/>
      <c r="E8" s="18"/>
      <c r="F8" s="18"/>
      <c r="G8" s="18"/>
      <c r="H8" s="18"/>
      <c r="I8" s="18"/>
    </row>
    <row r="9" spans="1:13" s="25" customFormat="1" ht="25.5" x14ac:dyDescent="0.2">
      <c r="A9" s="19"/>
      <c r="B9" s="20" t="s">
        <v>4</v>
      </c>
      <c r="C9" s="20"/>
      <c r="D9" s="21" t="s">
        <v>5</v>
      </c>
      <c r="E9" s="21" t="s">
        <v>6</v>
      </c>
      <c r="F9" s="22" t="s">
        <v>7</v>
      </c>
      <c r="G9" s="22" t="s">
        <v>8</v>
      </c>
      <c r="H9" s="22" t="s">
        <v>9</v>
      </c>
      <c r="I9" s="23"/>
      <c r="J9" s="24">
        <f>+[2]ESF!D42</f>
        <v>13459518086.890003</v>
      </c>
    </row>
    <row r="10" spans="1:13" s="25" customFormat="1" x14ac:dyDescent="0.2">
      <c r="A10" s="26"/>
      <c r="B10" s="27"/>
      <c r="C10" s="27"/>
      <c r="D10" s="28">
        <v>1</v>
      </c>
      <c r="E10" s="28">
        <v>2</v>
      </c>
      <c r="F10" s="29">
        <v>3</v>
      </c>
      <c r="G10" s="29" t="s">
        <v>10</v>
      </c>
      <c r="H10" s="29" t="s">
        <v>11</v>
      </c>
      <c r="I10" s="30"/>
    </row>
    <row r="11" spans="1:13" s="1" customFormat="1" x14ac:dyDescent="0.2">
      <c r="A11" s="31"/>
      <c r="B11" s="18"/>
      <c r="C11" s="18"/>
      <c r="D11" s="18"/>
      <c r="E11" s="18"/>
      <c r="F11" s="18"/>
      <c r="G11" s="18"/>
      <c r="H11" s="18"/>
      <c r="I11" s="32"/>
    </row>
    <row r="12" spans="1:13" s="1" customFormat="1" x14ac:dyDescent="0.2">
      <c r="A12" s="33"/>
      <c r="B12" s="34"/>
      <c r="C12" s="34"/>
      <c r="D12" s="34"/>
      <c r="E12" s="34"/>
      <c r="F12" s="34"/>
      <c r="G12" s="34"/>
      <c r="H12" s="34"/>
      <c r="I12" s="35"/>
      <c r="J12" s="9"/>
      <c r="K12" s="9"/>
    </row>
    <row r="13" spans="1:13" s="1" customFormat="1" x14ac:dyDescent="0.2">
      <c r="A13" s="36"/>
      <c r="B13" s="37" t="s">
        <v>12</v>
      </c>
      <c r="C13" s="37"/>
      <c r="D13" s="38">
        <f>+D15+D25</f>
        <v>16909999.82</v>
      </c>
      <c r="E13" s="38">
        <f>+E15+E25</f>
        <v>19229581.539999999</v>
      </c>
      <c r="F13" s="38">
        <f>+F15+F25</f>
        <v>10970158.82</v>
      </c>
      <c r="G13" s="38">
        <f>+G15+G25</f>
        <v>25169422.539999999</v>
      </c>
      <c r="H13" s="38">
        <f>+H15+H25</f>
        <v>8259422.7200000007</v>
      </c>
      <c r="I13" s="39"/>
      <c r="J13" s="40"/>
      <c r="K13" s="9"/>
    </row>
    <row r="14" spans="1:13" s="1" customFormat="1" x14ac:dyDescent="0.2">
      <c r="A14" s="36"/>
      <c r="B14" s="41"/>
      <c r="C14" s="41"/>
      <c r="D14" s="38"/>
      <c r="E14" s="38"/>
      <c r="F14" s="38"/>
      <c r="G14" s="38"/>
      <c r="H14" s="38"/>
      <c r="I14" s="39"/>
      <c r="J14" s="9"/>
      <c r="K14" s="9"/>
    </row>
    <row r="15" spans="1:13" s="1" customFormat="1" x14ac:dyDescent="0.2">
      <c r="A15" s="42"/>
      <c r="B15" s="43" t="s">
        <v>13</v>
      </c>
      <c r="C15" s="43"/>
      <c r="D15" s="44">
        <f>SUM(D17:D23)</f>
        <v>13139235.07</v>
      </c>
      <c r="E15" s="44">
        <f>SUM(E17:E23)</f>
        <v>19189583.140000001</v>
      </c>
      <c r="F15" s="44">
        <f>SUM(F17:F23)</f>
        <v>10970158.82</v>
      </c>
      <c r="G15" s="44">
        <f>D15+E15-F15</f>
        <v>21358659.390000001</v>
      </c>
      <c r="H15" s="44">
        <f>G15-D15</f>
        <v>8219424.3200000003</v>
      </c>
      <c r="I15" s="45"/>
      <c r="J15" s="40"/>
      <c r="K15" s="46"/>
    </row>
    <row r="16" spans="1:13" s="1" customFormat="1" x14ac:dyDescent="0.2">
      <c r="A16" s="47"/>
      <c r="B16" s="2"/>
      <c r="C16" s="2"/>
      <c r="D16" s="48"/>
      <c r="E16" s="48"/>
      <c r="F16" s="48"/>
      <c r="G16" s="48"/>
      <c r="H16" s="48"/>
      <c r="I16" s="49"/>
      <c r="J16" s="9"/>
      <c r="K16" s="46"/>
    </row>
    <row r="17" spans="1:13" s="1" customFormat="1" x14ac:dyDescent="0.2">
      <c r="A17" s="47"/>
      <c r="B17" s="50" t="s">
        <v>14</v>
      </c>
      <c r="C17" s="50"/>
      <c r="D17" s="51">
        <f>+[1]ESF!E17</f>
        <v>13139205.17</v>
      </c>
      <c r="E17" s="51">
        <v>19077581.829999998</v>
      </c>
      <c r="F17" s="51">
        <v>10876926.630000001</v>
      </c>
      <c r="G17" s="52">
        <f t="shared" ref="G17:G23" si="0">D17+E17-F17</f>
        <v>21339860.369999997</v>
      </c>
      <c r="H17" s="52">
        <f>G17-D17</f>
        <v>8200655.1999999974</v>
      </c>
      <c r="I17" s="49"/>
      <c r="J17" s="10"/>
      <c r="K17" s="53"/>
      <c r="M17" s="54"/>
    </row>
    <row r="18" spans="1:13" s="1" customFormat="1" x14ac:dyDescent="0.2">
      <c r="A18" s="47"/>
      <c r="B18" s="50" t="s">
        <v>15</v>
      </c>
      <c r="C18" s="50"/>
      <c r="D18" s="51">
        <f>+[1]ESF!E18</f>
        <v>0</v>
      </c>
      <c r="E18" s="51">
        <v>111560.76</v>
      </c>
      <c r="F18" s="51">
        <v>92809.7</v>
      </c>
      <c r="G18" s="52">
        <f t="shared" si="0"/>
        <v>18751.059999999998</v>
      </c>
      <c r="H18" s="52">
        <f>G18-D18</f>
        <v>18751.059999999998</v>
      </c>
      <c r="I18" s="49"/>
      <c r="J18" s="10"/>
      <c r="K18" s="53"/>
    </row>
    <row r="19" spans="1:13" s="1" customFormat="1" x14ac:dyDescent="0.2">
      <c r="A19" s="47"/>
      <c r="B19" s="50" t="s">
        <v>16</v>
      </c>
      <c r="C19" s="50"/>
      <c r="D19" s="51">
        <f>+[1]ESF!E19</f>
        <v>0</v>
      </c>
      <c r="E19" s="51">
        <v>0</v>
      </c>
      <c r="F19" s="51">
        <v>0</v>
      </c>
      <c r="G19" s="52">
        <f t="shared" si="0"/>
        <v>0</v>
      </c>
      <c r="H19" s="52">
        <f t="shared" ref="H19:H23" si="1">G19-D19</f>
        <v>0</v>
      </c>
      <c r="I19" s="49"/>
      <c r="J19" s="10"/>
      <c r="K19" s="53"/>
    </row>
    <row r="20" spans="1:13" s="1" customFormat="1" x14ac:dyDescent="0.2">
      <c r="A20" s="47"/>
      <c r="B20" s="50" t="s">
        <v>17</v>
      </c>
      <c r="C20" s="50"/>
      <c r="D20" s="51">
        <f>+[1]ESF!E20</f>
        <v>0</v>
      </c>
      <c r="E20" s="51">
        <v>0</v>
      </c>
      <c r="F20" s="51">
        <v>0</v>
      </c>
      <c r="G20" s="52">
        <f t="shared" si="0"/>
        <v>0</v>
      </c>
      <c r="H20" s="52">
        <f t="shared" si="1"/>
        <v>0</v>
      </c>
      <c r="I20" s="49"/>
      <c r="J20" s="10"/>
      <c r="K20" s="46"/>
      <c r="M20" s="54"/>
    </row>
    <row r="21" spans="1:13" s="1" customFormat="1" x14ac:dyDescent="0.2">
      <c r="A21" s="47"/>
      <c r="B21" s="50" t="s">
        <v>18</v>
      </c>
      <c r="C21" s="50"/>
      <c r="D21" s="51">
        <f>+[1]ESF!E21</f>
        <v>0</v>
      </c>
      <c r="E21" s="51">
        <v>0</v>
      </c>
      <c r="F21" s="51">
        <v>0</v>
      </c>
      <c r="G21" s="52">
        <f t="shared" si="0"/>
        <v>0</v>
      </c>
      <c r="H21" s="52">
        <f t="shared" si="1"/>
        <v>0</v>
      </c>
      <c r="I21" s="49"/>
      <c r="J21" s="10"/>
      <c r="K21" s="53"/>
      <c r="M21" s="54"/>
    </row>
    <row r="22" spans="1:13" s="1" customFormat="1" x14ac:dyDescent="0.2">
      <c r="A22" s="47"/>
      <c r="B22" s="50" t="s">
        <v>19</v>
      </c>
      <c r="C22" s="50"/>
      <c r="D22" s="51">
        <f>+[1]ESF!E22</f>
        <v>0</v>
      </c>
      <c r="E22" s="51">
        <v>0</v>
      </c>
      <c r="F22" s="51">
        <v>0</v>
      </c>
      <c r="G22" s="52">
        <f t="shared" si="0"/>
        <v>0</v>
      </c>
      <c r="H22" s="52">
        <f t="shared" si="1"/>
        <v>0</v>
      </c>
      <c r="I22" s="49"/>
      <c r="J22" s="9"/>
      <c r="K22" s="46"/>
    </row>
    <row r="23" spans="1:13" x14ac:dyDescent="0.2">
      <c r="A23" s="47"/>
      <c r="B23" s="50" t="s">
        <v>20</v>
      </c>
      <c r="C23" s="50"/>
      <c r="D23" s="51">
        <f>+[1]ESF!E23</f>
        <v>29.9</v>
      </c>
      <c r="E23" s="51">
        <v>440.55</v>
      </c>
      <c r="F23" s="51">
        <v>422.49</v>
      </c>
      <c r="G23" s="52">
        <f t="shared" si="0"/>
        <v>47.95999999999998</v>
      </c>
      <c r="H23" s="52">
        <f t="shared" si="1"/>
        <v>18.059999999999981</v>
      </c>
      <c r="I23" s="49"/>
      <c r="K23" s="53"/>
    </row>
    <row r="24" spans="1:13" x14ac:dyDescent="0.2">
      <c r="A24" s="47"/>
      <c r="B24" s="55"/>
      <c r="C24" s="55"/>
      <c r="D24" s="56"/>
      <c r="E24" s="56"/>
      <c r="F24" s="56"/>
      <c r="G24" s="56"/>
      <c r="H24" s="56"/>
      <c r="I24" s="49"/>
      <c r="K24" s="57"/>
    </row>
    <row r="25" spans="1:13" x14ac:dyDescent="0.2">
      <c r="A25" s="42"/>
      <c r="B25" s="43" t="s">
        <v>21</v>
      </c>
      <c r="C25" s="43"/>
      <c r="D25" s="44">
        <f>SUM(D27:D35)</f>
        <v>3770764.7499999995</v>
      </c>
      <c r="E25" s="44">
        <f>SUM(E27:E35)</f>
        <v>39998.400000000001</v>
      </c>
      <c r="F25" s="44">
        <f>SUM(F27:F35)</f>
        <v>0</v>
      </c>
      <c r="G25" s="44">
        <f>D25+E25-F25</f>
        <v>3810763.1499999994</v>
      </c>
      <c r="H25" s="44">
        <f>G25-D25</f>
        <v>39998.399999999907</v>
      </c>
      <c r="I25" s="45"/>
      <c r="J25" s="40"/>
      <c r="K25" s="46"/>
    </row>
    <row r="26" spans="1:13" x14ac:dyDescent="0.2">
      <c r="A26" s="47"/>
      <c r="B26" s="2"/>
      <c r="C26" s="55"/>
      <c r="D26" s="48"/>
      <c r="E26" s="48"/>
      <c r="F26" s="48"/>
      <c r="G26" s="48"/>
      <c r="H26" s="48"/>
      <c r="I26" s="49"/>
      <c r="K26" s="46"/>
    </row>
    <row r="27" spans="1:13" x14ac:dyDescent="0.2">
      <c r="A27" s="47"/>
      <c r="B27" s="50" t="s">
        <v>22</v>
      </c>
      <c r="C27" s="50"/>
      <c r="D27" s="51">
        <f>+[1]ESF!E30</f>
        <v>0</v>
      </c>
      <c r="E27" s="51">
        <v>0</v>
      </c>
      <c r="F27" s="51">
        <v>0</v>
      </c>
      <c r="G27" s="52">
        <f>D27+E27-F27</f>
        <v>0</v>
      </c>
      <c r="H27" s="52">
        <f>G27-D27</f>
        <v>0</v>
      </c>
      <c r="I27" s="49"/>
      <c r="K27" s="46"/>
    </row>
    <row r="28" spans="1:13" x14ac:dyDescent="0.2">
      <c r="A28" s="47"/>
      <c r="B28" s="50" t="s">
        <v>23</v>
      </c>
      <c r="C28" s="50"/>
      <c r="D28" s="51">
        <f>+[1]ESF!E31</f>
        <v>0</v>
      </c>
      <c r="E28" s="51">
        <v>0</v>
      </c>
      <c r="F28" s="51">
        <v>0</v>
      </c>
      <c r="G28" s="52">
        <v>0</v>
      </c>
      <c r="H28" s="52">
        <f t="shared" ref="H28:H35" si="2">G28-D28</f>
        <v>0</v>
      </c>
      <c r="I28" s="49"/>
      <c r="K28" s="46"/>
    </row>
    <row r="29" spans="1:13" x14ac:dyDescent="0.2">
      <c r="A29" s="47"/>
      <c r="B29" s="50" t="s">
        <v>24</v>
      </c>
      <c r="C29" s="50"/>
      <c r="D29" s="51">
        <f>+[1]ESF!E32</f>
        <v>0</v>
      </c>
      <c r="E29" s="51">
        <v>0</v>
      </c>
      <c r="F29" s="51">
        <v>0</v>
      </c>
      <c r="G29" s="52">
        <f t="shared" ref="G29:G35" si="3">D29+E29-F29</f>
        <v>0</v>
      </c>
      <c r="H29" s="52">
        <f>+G29-D29</f>
        <v>0</v>
      </c>
      <c r="I29" s="49"/>
      <c r="J29" s="10"/>
      <c r="K29" s="53"/>
    </row>
    <row r="30" spans="1:13" x14ac:dyDescent="0.2">
      <c r="A30" s="47"/>
      <c r="B30" s="50" t="s">
        <v>25</v>
      </c>
      <c r="C30" s="50"/>
      <c r="D30" s="51">
        <f>+[1]ESF!E33</f>
        <v>5956373.3099999996</v>
      </c>
      <c r="E30" s="51">
        <v>39998.400000000001</v>
      </c>
      <c r="F30" s="51">
        <v>0</v>
      </c>
      <c r="G30" s="52">
        <f t="shared" si="3"/>
        <v>5996371.71</v>
      </c>
      <c r="H30" s="52">
        <f t="shared" ref="H30:H32" si="4">+G30-D30</f>
        <v>39998.400000000373</v>
      </c>
      <c r="I30" s="49"/>
      <c r="J30" s="10"/>
      <c r="K30" s="53"/>
    </row>
    <row r="31" spans="1:13" x14ac:dyDescent="0.2">
      <c r="A31" s="47"/>
      <c r="B31" s="50" t="s">
        <v>26</v>
      </c>
      <c r="C31" s="50"/>
      <c r="D31" s="51">
        <f>+[1]ESF!E34</f>
        <v>55000</v>
      </c>
      <c r="E31" s="51">
        <v>0</v>
      </c>
      <c r="F31" s="51">
        <v>0</v>
      </c>
      <c r="G31" s="52">
        <f t="shared" si="3"/>
        <v>55000</v>
      </c>
      <c r="H31" s="52">
        <f t="shared" si="4"/>
        <v>0</v>
      </c>
      <c r="I31" s="49"/>
      <c r="J31" s="10"/>
      <c r="K31" s="46"/>
    </row>
    <row r="32" spans="1:13" x14ac:dyDescent="0.2">
      <c r="A32" s="47"/>
      <c r="B32" s="50" t="s">
        <v>27</v>
      </c>
      <c r="C32" s="50"/>
      <c r="D32" s="51">
        <f>+[1]ESF!E35</f>
        <v>-2240608.56</v>
      </c>
      <c r="E32" s="51">
        <v>0</v>
      </c>
      <c r="F32" s="51">
        <v>0</v>
      </c>
      <c r="G32" s="52">
        <f t="shared" si="3"/>
        <v>-2240608.56</v>
      </c>
      <c r="H32" s="52">
        <f t="shared" si="4"/>
        <v>0</v>
      </c>
      <c r="I32" s="49"/>
      <c r="J32" s="10"/>
      <c r="K32" s="53"/>
    </row>
    <row r="33" spans="1:17" x14ac:dyDescent="0.2">
      <c r="A33" s="47"/>
      <c r="B33" s="50" t="s">
        <v>28</v>
      </c>
      <c r="C33" s="50"/>
      <c r="D33" s="51">
        <f>+[1]ESF!E36</f>
        <v>0</v>
      </c>
      <c r="E33" s="51">
        <v>0</v>
      </c>
      <c r="F33" s="51">
        <v>0</v>
      </c>
      <c r="G33" s="52">
        <f t="shared" si="3"/>
        <v>0</v>
      </c>
      <c r="H33" s="52">
        <f t="shared" si="2"/>
        <v>0</v>
      </c>
      <c r="I33" s="49"/>
      <c r="K33" s="46"/>
    </row>
    <row r="34" spans="1:17" x14ac:dyDescent="0.2">
      <c r="A34" s="47"/>
      <c r="B34" s="50" t="s">
        <v>29</v>
      </c>
      <c r="C34" s="50"/>
      <c r="D34" s="51">
        <f>+[1]ESF!E37</f>
        <v>0</v>
      </c>
      <c r="E34" s="51">
        <v>0</v>
      </c>
      <c r="F34" s="51">
        <v>0</v>
      </c>
      <c r="G34" s="52">
        <f t="shared" si="3"/>
        <v>0</v>
      </c>
      <c r="H34" s="52">
        <f t="shared" si="2"/>
        <v>0</v>
      </c>
      <c r="I34" s="49"/>
      <c r="K34" s="46"/>
    </row>
    <row r="35" spans="1:17" x14ac:dyDescent="0.2">
      <c r="A35" s="47"/>
      <c r="B35" s="50" t="s">
        <v>30</v>
      </c>
      <c r="C35" s="50"/>
      <c r="D35" s="51">
        <f>+[1]ESF!E38</f>
        <v>0</v>
      </c>
      <c r="E35" s="51">
        <v>0</v>
      </c>
      <c r="F35" s="51">
        <v>0</v>
      </c>
      <c r="G35" s="52">
        <f t="shared" si="3"/>
        <v>0</v>
      </c>
      <c r="H35" s="52">
        <f t="shared" si="2"/>
        <v>0</v>
      </c>
      <c r="I35" s="49"/>
      <c r="K35" s="57"/>
    </row>
    <row r="36" spans="1:17" x14ac:dyDescent="0.2">
      <c r="A36" s="47"/>
      <c r="B36" s="55"/>
      <c r="C36" s="55"/>
      <c r="D36" s="56"/>
      <c r="E36" s="48"/>
      <c r="F36" s="48"/>
      <c r="G36" s="48"/>
      <c r="H36" s="48"/>
      <c r="I36" s="49"/>
      <c r="K36" s="46"/>
    </row>
    <row r="37" spans="1:17" x14ac:dyDescent="0.2">
      <c r="A37" s="58"/>
      <c r="B37" s="59"/>
      <c r="C37" s="59"/>
      <c r="D37" s="59"/>
      <c r="E37" s="59"/>
      <c r="F37" s="59"/>
      <c r="G37" s="59"/>
      <c r="H37" s="59"/>
      <c r="I37" s="60"/>
    </row>
    <row r="38" spans="1:17" x14ac:dyDescent="0.2">
      <c r="A38" s="61"/>
      <c r="B38" s="62"/>
      <c r="C38" s="63"/>
      <c r="E38" s="61"/>
      <c r="F38" s="61"/>
      <c r="G38" s="61"/>
      <c r="H38" s="61"/>
      <c r="I38" s="61"/>
    </row>
    <row r="39" spans="1:17" hidden="1" x14ac:dyDescent="0.2">
      <c r="A39" s="1"/>
      <c r="B39" s="65" t="s">
        <v>31</v>
      </c>
      <c r="C39" s="65"/>
      <c r="D39" s="65"/>
      <c r="E39" s="65"/>
      <c r="F39" s="65"/>
      <c r="G39" s="65"/>
      <c r="H39" s="65"/>
      <c r="I39" s="66"/>
      <c r="J39" s="66"/>
      <c r="K39" s="1"/>
      <c r="L39" s="1"/>
      <c r="M39" s="1"/>
      <c r="N39" s="1"/>
      <c r="O39" s="1"/>
      <c r="P39" s="1"/>
      <c r="Q39" s="1"/>
    </row>
    <row r="40" spans="1:17" hidden="1" x14ac:dyDescent="0.2">
      <c r="A40" s="1"/>
      <c r="B40" s="66"/>
      <c r="C40" s="67"/>
      <c r="D40" s="68"/>
      <c r="E40" s="68"/>
      <c r="F40" s="1"/>
      <c r="G40" s="69"/>
      <c r="H40" s="67"/>
      <c r="I40" s="68"/>
      <c r="J40" s="68"/>
      <c r="K40" s="1"/>
      <c r="L40" s="1"/>
      <c r="M40" s="1"/>
      <c r="N40" s="1"/>
      <c r="O40" s="1"/>
      <c r="P40" s="1"/>
      <c r="Q40" s="1"/>
    </row>
    <row r="41" spans="1:17" hidden="1" x14ac:dyDescent="0.2">
      <c r="A41" s="1"/>
      <c r="B41" s="70"/>
      <c r="C41" s="70"/>
      <c r="D41" s="68"/>
      <c r="E41" s="71"/>
      <c r="F41" s="72"/>
      <c r="G41" s="72"/>
      <c r="H41" s="71"/>
      <c r="I41" s="68"/>
      <c r="J41" s="68"/>
      <c r="K41" s="1"/>
      <c r="L41" s="1"/>
      <c r="M41" s="1"/>
      <c r="N41" s="1"/>
      <c r="O41" s="1"/>
      <c r="P41" s="1"/>
      <c r="Q41" s="1"/>
    </row>
    <row r="42" spans="1:17" hidden="1" x14ac:dyDescent="0.2">
      <c r="A42" s="1"/>
      <c r="B42" s="73" t="s">
        <v>32</v>
      </c>
      <c r="C42" s="73"/>
      <c r="D42" s="6"/>
      <c r="E42" s="74"/>
      <c r="F42" s="75" t="s">
        <v>33</v>
      </c>
      <c r="G42" s="75"/>
      <c r="H42" s="74"/>
      <c r="I42" s="76"/>
      <c r="J42" s="1"/>
      <c r="P42" s="1"/>
      <c r="Q42" s="1"/>
    </row>
    <row r="43" spans="1:17" hidden="1" x14ac:dyDescent="0.2">
      <c r="A43" s="1"/>
      <c r="B43" s="77" t="s">
        <v>34</v>
      </c>
      <c r="C43" s="77"/>
      <c r="D43" s="78"/>
      <c r="E43" s="79"/>
      <c r="F43" s="77" t="s">
        <v>35</v>
      </c>
      <c r="G43" s="77"/>
      <c r="H43" s="79"/>
      <c r="I43" s="76"/>
      <c r="J43" s="1"/>
      <c r="P43" s="1"/>
      <c r="Q43" s="1"/>
    </row>
    <row r="44" spans="1:17" x14ac:dyDescent="0.2">
      <c r="B44" s="1"/>
      <c r="C44" s="1"/>
      <c r="D44" s="80"/>
      <c r="E44" s="1"/>
      <c r="F44" s="1"/>
      <c r="G44" s="54"/>
    </row>
    <row r="45" spans="1:17" x14ac:dyDescent="0.2">
      <c r="B45" s="1"/>
      <c r="C45" s="1"/>
      <c r="D45" s="80"/>
      <c r="E45" s="1"/>
      <c r="F45" s="1"/>
      <c r="G45" s="54"/>
    </row>
    <row r="46" spans="1:17" x14ac:dyDescent="0.2">
      <c r="G46" s="81"/>
    </row>
    <row r="48" spans="1:17" x14ac:dyDescent="0.2">
      <c r="K48" s="40"/>
    </row>
    <row r="55" spans="11:11" x14ac:dyDescent="0.2">
      <c r="K55" s="40"/>
    </row>
  </sheetData>
  <mergeCells count="39">
    <mergeCell ref="B43:C43"/>
    <mergeCell ref="F43:G43"/>
    <mergeCell ref="B35:C35"/>
    <mergeCell ref="A37:I37"/>
    <mergeCell ref="B39:H39"/>
    <mergeCell ref="B41:C41"/>
    <mergeCell ref="F41:G41"/>
    <mergeCell ref="B42:C42"/>
    <mergeCell ref="F42:G42"/>
    <mergeCell ref="B29:C29"/>
    <mergeCell ref="B30:C30"/>
    <mergeCell ref="B31:C31"/>
    <mergeCell ref="B32:C32"/>
    <mergeCell ref="B33:C33"/>
    <mergeCell ref="B34:C34"/>
    <mergeCell ref="B21:C21"/>
    <mergeCell ref="B22:C22"/>
    <mergeCell ref="B23:C23"/>
    <mergeCell ref="B25:C25"/>
    <mergeCell ref="B27:C27"/>
    <mergeCell ref="B28:C28"/>
    <mergeCell ref="B13:C13"/>
    <mergeCell ref="B15:C15"/>
    <mergeCell ref="B17:C17"/>
    <mergeCell ref="B18:C18"/>
    <mergeCell ref="B19:C19"/>
    <mergeCell ref="B20:C20"/>
    <mergeCell ref="C6:G6"/>
    <mergeCell ref="A7:I7"/>
    <mergeCell ref="A8:I8"/>
    <mergeCell ref="B9:C10"/>
    <mergeCell ref="A11:I11"/>
    <mergeCell ref="A12:I12"/>
    <mergeCell ref="C1:E1"/>
    <mergeCell ref="F1:H1"/>
    <mergeCell ref="C2:G2"/>
    <mergeCell ref="C3:G3"/>
    <mergeCell ref="C4:G4"/>
    <mergeCell ref="C5:G5"/>
  </mergeCells>
  <pageMargins left="0.25" right="0.25" top="0.75" bottom="0.75" header="0.3" footer="0.3"/>
  <pageSetup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2019-10-10T18:57:55Z</cp:lastPrinted>
  <dcterms:created xsi:type="dcterms:W3CDTF">2019-10-10T18:53:58Z</dcterms:created>
  <dcterms:modified xsi:type="dcterms:W3CDTF">2019-10-10T18:57:59Z</dcterms:modified>
</cp:coreProperties>
</file>